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<sst xmlns="http://schemas.openxmlformats.org/spreadsheetml/2006/main" count="152" uniqueCount="94">
  <si>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</si>
  <si>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</si>
  <si>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</si>
  <si>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</si>
  <si>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</si>
  <si>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</si>
  <si>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</si>
  <si>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</si>
  <si>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</si>
  <si>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</si>
  <si>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</si>
  <si>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</si>
  <si>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</si>
  <si>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</si>
  <si>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</si>
  <si>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</si>
  <si>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грн.</t>
  </si>
  <si>
    <t>% зниження</t>
  </si>
  <si>
    <t>Фактичний переможець</t>
  </si>
  <si>
    <t>ЄДРПОУ переможця</t>
  </si>
  <si>
    <t>Посилання на редукціон</t>
  </si>
  <si>
    <t>Статус</t>
  </si>
  <si>
    <t>Номер договору</t>
  </si>
  <si>
    <t>Фактична сума договору</t>
  </si>
  <si>
    <t>Валюта</t>
  </si>
  <si>
    <t>Статус договору</t>
  </si>
  <si>
    <t>Всі учасники закупки</t>
  </si>
  <si>
    <t>UA-2021-01-25-000851-b</t>
  </si>
  <si>
    <t>Питна вода (бутильована)</t>
  </si>
  <si>
    <t>41110000-3 - Питна вода</t>
  </si>
  <si>
    <t>Закупівля без використання електронної системи</t>
  </si>
  <si>
    <t>КОМУНАЛЬНЕ ПІДПРИЄМСТВО "МАРІУПОЛЬСЬКЕ ВИРОБНИЧЕ УПРАВЛІННЯ ВОДОПРОВІДНО-КАНАЛІЗАЦІЙНОГО ГОСПОДАРСТВА"</t>
  </si>
  <si>
    <t>03361508</t>
  </si>
  <si>
    <t>завершено</t>
  </si>
  <si>
    <t>Бер/ВШ/Б</t>
  </si>
  <si>
    <t>UAH</t>
  </si>
  <si>
    <t>активний</t>
  </si>
  <si>
    <t>UA-2021-01-25-001383-b</t>
  </si>
  <si>
    <t>Питна вода</t>
  </si>
  <si>
    <t>Берд/ВШ</t>
  </si>
  <si>
    <t>UA-2021-02-19-008007-b</t>
  </si>
  <si>
    <t>Електрична енергія ДК 021:2015: 09310000-5</t>
  </si>
  <si>
    <t>09310000-5 - Електрична енергія</t>
  </si>
  <si>
    <t>ТОВАРИСТВО З ОБМЕЖЕНОЮ ВІДПОВІДАЛЬНІСТЮ "ДОНЕЦЬКІ ЕНЕРГЕТИЧНІ ПОСЛУГИ"</t>
  </si>
  <si>
    <t>42086719</t>
  </si>
  <si>
    <t>551</t>
  </si>
  <si>
    <t>UA-2021-02-19-010553-b</t>
  </si>
  <si>
    <t xml:space="preserve">Послуга технічного обслуговування газового обладнання за кодом ДК 021:2015-50530000-9 Послуги з ремонту і технічного обслуговування техніки </t>
  </si>
  <si>
    <t>50530000-9 - Послуги з ремонту і технічного обслуговування техніки</t>
  </si>
  <si>
    <t>ТОВАРИСТВО З ОБМЕЖЕНОЮ ВІДПОВІДАЛЬНІСТЮ "МАРГАЗ"</t>
  </si>
  <si>
    <t>34440221</t>
  </si>
  <si>
    <t>15/21-10 ТО</t>
  </si>
  <si>
    <t>UA-2021-02-19-011678-b</t>
  </si>
  <si>
    <t xml:space="preserve">Послуга з обслуговування комерційного вузла обліку природного газу за кодом ДК 021:2015: 50410000-2 послуги з ремонту технічного обслуговування вимірювальних, випробувальних та контрольних приладів </t>
  </si>
  <si>
    <t>50410000-2 - Послуги з ремонту і технічного обслуговування вимірювальних, випробувальних і контрольних приладів</t>
  </si>
  <si>
    <t>ПУБЛІЧНЕ  АКЦІОНЕРНЕ ТОВАРИСТВО   ПО ГАЗОПОСТАЧАННЮ ТА ГАЗИФІКАЦІЇ "МАРІУПОЛЬГАЗ"</t>
  </si>
  <si>
    <t>03361135</t>
  </si>
  <si>
    <t>20/1/44-21</t>
  </si>
  <si>
    <t>UA-2021-02-19-012892-b</t>
  </si>
  <si>
    <t>Постачання природного газу за кодом  ДК 021:2015: 09120000-6 Газове паливо (Природний газ)</t>
  </si>
  <si>
    <t>09120000-6 - Газове паливо</t>
  </si>
  <si>
    <t>ПРИВАТНЕ ПІДПРИЄМСТВО "ОККО КОНТРАКТ"</t>
  </si>
  <si>
    <t>36248687</t>
  </si>
  <si>
    <t>33-876/21</t>
  </si>
  <si>
    <t>UA-2021-02-19-013602-b</t>
  </si>
  <si>
    <t>Розподіл природного газу за кодом ДК 021:2015:65210000-8 Розподіл газу</t>
  </si>
  <si>
    <t>65210000-8 - Розподіл газу</t>
  </si>
  <si>
    <t>2152</t>
  </si>
  <si>
    <t>UA-2021-02-19-014397-b</t>
  </si>
  <si>
    <t>Експлуатація складових газорозподільної системи за кодом ДК 021:2014-50530000-9 Послуги з ремонту і технічного обслуговування техніки</t>
  </si>
  <si>
    <t>05/41-21</t>
  </si>
  <si>
    <t>UA-2021-02-22-011017-b</t>
  </si>
  <si>
    <t xml:space="preserve">Послуги з організаціі харчування за кодом ДК 021:2015-55320000-9 - Послуги з організації харчування  </t>
  </si>
  <si>
    <t>55320000-9 - Послуги з організації харчування</t>
  </si>
  <si>
    <t>КОМУНАЛЬНЕ ПІДПРИЄМСТВО  "ПИТАНИЕ"</t>
  </si>
  <si>
    <t>01558922</t>
  </si>
  <si>
    <t>Берд/ш</t>
  </si>
  <si>
    <t>UA-2021-02-22-012794-b</t>
  </si>
  <si>
    <t>Нафта та дистиляти (дизельне паливо) за кодом ДК 021:2015-09130000-9 нафта і дистиляти</t>
  </si>
  <si>
    <t>09130000-9 - Нафта і дистиляти</t>
  </si>
  <si>
    <t>ПРИВАТНЕ ПІДПРИЄМСТВО "ВЕМ"</t>
  </si>
  <si>
    <t>30832675</t>
  </si>
  <si>
    <t>1</t>
  </si>
  <si>
    <t>UA-2021-03-02-012114-b</t>
  </si>
  <si>
    <t>Послуги з організації харчування за кодом ДК 021:2015-55320000-9 - Послуги з організації харчування</t>
  </si>
  <si>
    <t>Відкриті торги</t>
  </si>
  <si>
    <t>КП "Питание"</t>
  </si>
  <si>
    <t>пропозиції розглянуті</t>
  </si>
  <si>
    <t>37793266,Товариство з обмеженою відповідальністю "УПРАВЛІННЯ ГРОМАДСЬКОГО ХАРЧУВАННЯ ТА ТОРГІВЛІ",Україна;01558922,КП "Питание",Україна</t>
  </si>
  <si>
    <t>UA-2021-02-22-015447-b</t>
  </si>
  <si>
    <t xml:space="preserve">Послуги з організації харчування за кодом ДК 021:2015-55320000-9- Послуги з організації харчування </t>
  </si>
  <si>
    <t>Спрощена/допорогова закупівля</t>
  </si>
  <si>
    <t>скасована</t>
  </si>
  <si>
    <t>Звіт створено 23 березня в 19:04 з використанням http://zakupki.prom.ua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</si>
</sst>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.mm.yyyy"/>
  </numFmts>
  <fonts count="3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15"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11">
    <xf numFmtId="164" fontId="0" fillId="0" borderId="0" xfId="0" applyFont="1"/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/>
      <protection/>
    </xf>
    <xf numFmtId="164" fontId="2" fillId="2" borderId="1" xfId="0" applyFont="1" applyFill="1" applyBorder="1" applyAlignment="1" applyProtection="1">
      <alignment horizontal="center" wrapText="1"/>
      <protection/>
    </xf>
    <xf numFmtId="1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wrapText="1"/>
      <protection/>
    </xf>
    <xf numFmtId="165" fontId="0" fillId="0" borderId="0" xfId="0" applyFont="1" applyFill="1" applyBorder="1" applyAlignment="1" applyProtection="1">
      <alignment/>
      <protection/>
    </xf>
    <xf numFmtId="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wrapText="1"/>
      <protection/>
    </xf>
    <xf numFmtId="164" fontId="1" fillId="0" borderId="0" xfId="0" applyFont="1" applyFill="1" applyBorder="1" applyAlignment="1" applyProtection="1">
      <alignment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7"/>
  <sheetViews>
    <sheetView tabSelected="1" workbookViewId="0" topLeftCell="A1">
      <pane ySplit="4" topLeftCell="A5" activePane="bottomLeft" state="frozen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20.00390625" style="0" customWidth="1"/>
    <col min="19" max="19" width="25.00390625" style="0" customWidth="1"/>
    <col min="20" max="20" width="10.00390625" style="0" customWidth="1"/>
    <col min="21" max="21" width="20.00390625" style="0" customWidth="1"/>
    <col min="22" max="22" width="50.00390625" style="0" customWidth="1"/>
  </cols>
  <sheetData>
    <row r="1" ht="12.75">
      <c r="A1" s="2" t="s">
        <v>0</v>
      </c>
    </row>
    <row r="2" ht="12.75">
      <c r="A2" s="3">
        <f>HYPERLINK("mailto:report.zakupki@prom.ua","report.zakupki@prom.ua")</f>
      </c>
    </row>
    <row r="3" ht="12.75"/>
    <row r="4" spans="1:26" ht="12.7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</row>
    <row r="5" spans="1:26" ht="12.75">
      <c r="A5" s="5">
        <v>1</v>
      </c>
      <c r="B5" s="2" t="s">
        <v>27</v>
      </c>
      <c r="C5" s="6" t="s">
        <v>28</v>
      </c>
      <c r="D5" s="2" t="s">
        <v>29</v>
      </c>
      <c r="E5" s="2" t="s">
        <v>30</v>
      </c>
      <c r="F5" s="7">
        <v>44221</v>
      </c>
      <c r="G5" s="2"/>
      <c r="H5" s="7">
        <v>44221</v>
      </c>
      <c r="I5" s="5">
        <v>1</v>
      </c>
      <c r="J5" s="8">
        <v>111</v>
      </c>
      <c r="K5" s="8">
        <v>2331</v>
      </c>
      <c r="L5" s="8">
        <v>21</v>
      </c>
      <c r="M5" s="8">
        <v>2331</v>
      </c>
      <c r="N5" s="8">
        <v>21</v>
      </c>
      <c r="O5" s="9" t="s">
        <v>31</v>
      </c>
      <c r="P5" s="8">
        <v>0</v>
      </c>
      <c r="Q5" s="8">
        <v>0</v>
      </c>
      <c r="R5" s="2" t="s">
        <v>31</v>
      </c>
      <c r="S5" s="2" t="s">
        <v>32</v>
      </c>
      <c r="T5" s="10">
        <f>HYPERLINK("https://my.zakupki.prom.ua/cabinet/purchases/state_purchase/view/23202369")</f>
      </c>
      <c r="U5" s="2" t="s">
        <v>33</v>
      </c>
      <c r="V5" s="2" t="s">
        <v>34</v>
      </c>
      <c r="W5" s="8">
        <v>2331</v>
      </c>
      <c r="X5" s="2" t="s">
        <v>35</v>
      </c>
      <c r="Y5" s="2" t="s">
        <v>36</v>
      </c>
      <c r="Z5" s="2"/>
    </row>
    <row r="6" spans="1:26" ht="12.75">
      <c r="A6" s="5">
        <v>2</v>
      </c>
      <c r="B6" s="2" t="s">
        <v>37</v>
      </c>
      <c r="C6" s="6" t="s">
        <v>38</v>
      </c>
      <c r="D6" s="2" t="s">
        <v>29</v>
      </c>
      <c r="E6" s="2" t="s">
        <v>30</v>
      </c>
      <c r="F6" s="7">
        <v>44221</v>
      </c>
      <c r="G6" s="2"/>
      <c r="H6" s="7">
        <v>44221</v>
      </c>
      <c r="I6" s="5">
        <v>1</v>
      </c>
      <c r="J6" s="8">
        <v>2112</v>
      </c>
      <c r="K6" s="8">
        <v>844.8</v>
      </c>
      <c r="L6" s="8">
        <v>0.4</v>
      </c>
      <c r="M6" s="8">
        <v>844.8</v>
      </c>
      <c r="N6" s="8">
        <v>0.4</v>
      </c>
      <c r="O6" s="9" t="s">
        <v>31</v>
      </c>
      <c r="P6" s="8">
        <v>0</v>
      </c>
      <c r="Q6" s="8">
        <v>0</v>
      </c>
      <c r="R6" s="2" t="s">
        <v>31</v>
      </c>
      <c r="S6" s="2" t="s">
        <v>32</v>
      </c>
      <c r="T6" s="10">
        <f>HYPERLINK("https://my.zakupki.prom.ua/cabinet/purchases/state_purchase/view/23204862")</f>
      </c>
      <c r="U6" s="2" t="s">
        <v>33</v>
      </c>
      <c r="V6" s="2" t="s">
        <v>39</v>
      </c>
      <c r="W6" s="8">
        <v>844.8</v>
      </c>
      <c r="X6" s="2" t="s">
        <v>35</v>
      </c>
      <c r="Y6" s="2" t="s">
        <v>36</v>
      </c>
      <c r="Z6" s="2"/>
    </row>
    <row r="7" spans="1:26" ht="12.75">
      <c r="A7" s="5">
        <v>3</v>
      </c>
      <c r="B7" s="2" t="s">
        <v>40</v>
      </c>
      <c r="C7" s="6" t="s">
        <v>41</v>
      </c>
      <c r="D7" s="2" t="s">
        <v>42</v>
      </c>
      <c r="E7" s="2" t="s">
        <v>30</v>
      </c>
      <c r="F7" s="7">
        <v>44246</v>
      </c>
      <c r="G7" s="2"/>
      <c r="H7" s="7">
        <v>44246</v>
      </c>
      <c r="I7" s="5">
        <v>1</v>
      </c>
      <c r="J7" s="8">
        <v>14005</v>
      </c>
      <c r="K7" s="8">
        <v>49997.85</v>
      </c>
      <c r="L7" s="8">
        <v>3.57</v>
      </c>
      <c r="M7" s="8">
        <v>49997.85</v>
      </c>
      <c r="N7" s="8">
        <v>3.57</v>
      </c>
      <c r="O7" s="9" t="s">
        <v>43</v>
      </c>
      <c r="P7" s="8">
        <v>0</v>
      </c>
      <c r="Q7" s="8">
        <v>0</v>
      </c>
      <c r="R7" s="2" t="s">
        <v>43</v>
      </c>
      <c r="S7" s="2" t="s">
        <v>44</v>
      </c>
      <c r="T7" s="10">
        <f>HYPERLINK("https://my.zakupki.prom.ua/cabinet/purchases/state_purchase/view/24201733")</f>
      </c>
      <c r="U7" s="2" t="s">
        <v>33</v>
      </c>
      <c r="V7" s="2" t="s">
        <v>45</v>
      </c>
      <c r="W7" s="8">
        <v>49997.85</v>
      </c>
      <c r="X7" s="2" t="s">
        <v>35</v>
      </c>
      <c r="Y7" s="2" t="s">
        <v>36</v>
      </c>
      <c r="Z7" s="2"/>
    </row>
    <row r="8" spans="1:26" ht="12.75">
      <c r="A8" s="5">
        <v>4</v>
      </c>
      <c r="B8" s="2" t="s">
        <v>46</v>
      </c>
      <c r="C8" s="6" t="s">
        <v>47</v>
      </c>
      <c r="D8" s="2" t="s">
        <v>48</v>
      </c>
      <c r="E8" s="2" t="s">
        <v>30</v>
      </c>
      <c r="F8" s="7">
        <v>44246</v>
      </c>
      <c r="G8" s="2"/>
      <c r="H8" s="7">
        <v>44246</v>
      </c>
      <c r="I8" s="5">
        <v>1</v>
      </c>
      <c r="J8" s="8">
        <v>1</v>
      </c>
      <c r="K8" s="8">
        <v>13952.74</v>
      </c>
      <c r="L8" s="8">
        <v>13952.74</v>
      </c>
      <c r="M8" s="8">
        <v>13952.74</v>
      </c>
      <c r="N8" s="8">
        <v>13952.74</v>
      </c>
      <c r="O8" s="9" t="s">
        <v>49</v>
      </c>
      <c r="P8" s="8">
        <v>0</v>
      </c>
      <c r="Q8" s="8">
        <v>0</v>
      </c>
      <c r="R8" s="2" t="s">
        <v>49</v>
      </c>
      <c r="S8" s="2" t="s">
        <v>50</v>
      </c>
      <c r="T8" s="10">
        <f>HYPERLINK("https://my.zakupki.prom.ua/cabinet/purchases/state_purchase/view/24210649")</f>
      </c>
      <c r="U8" s="2" t="s">
        <v>33</v>
      </c>
      <c r="V8" s="2" t="s">
        <v>51</v>
      </c>
      <c r="W8" s="8">
        <v>13952.74</v>
      </c>
      <c r="X8" s="2" t="s">
        <v>35</v>
      </c>
      <c r="Y8" s="2" t="s">
        <v>36</v>
      </c>
      <c r="Z8" s="2"/>
    </row>
    <row r="9" spans="1:26" ht="12.75">
      <c r="A9" s="5">
        <v>5</v>
      </c>
      <c r="B9" s="2" t="s">
        <v>52</v>
      </c>
      <c r="C9" s="6" t="s">
        <v>53</v>
      </c>
      <c r="D9" s="2" t="s">
        <v>54</v>
      </c>
      <c r="E9" s="2" t="s">
        <v>30</v>
      </c>
      <c r="F9" s="7">
        <v>44246</v>
      </c>
      <c r="G9" s="2"/>
      <c r="H9" s="7">
        <v>44246</v>
      </c>
      <c r="I9" s="5">
        <v>1</v>
      </c>
      <c r="J9" s="8">
        <v>1</v>
      </c>
      <c r="K9" s="8">
        <v>14753.95</v>
      </c>
      <c r="L9" s="8">
        <v>14753.95</v>
      </c>
      <c r="M9" s="8">
        <v>14753.95</v>
      </c>
      <c r="N9" s="8">
        <v>14753.95</v>
      </c>
      <c r="O9" s="9" t="s">
        <v>55</v>
      </c>
      <c r="P9" s="8">
        <v>0</v>
      </c>
      <c r="Q9" s="8">
        <v>0</v>
      </c>
      <c r="R9" s="2" t="s">
        <v>55</v>
      </c>
      <c r="S9" s="2" t="s">
        <v>56</v>
      </c>
      <c r="T9" s="10">
        <f>HYPERLINK("https://my.zakupki.prom.ua/cabinet/purchases/state_purchase/view/24214894")</f>
      </c>
      <c r="U9" s="2" t="s">
        <v>33</v>
      </c>
      <c r="V9" s="2" t="s">
        <v>57</v>
      </c>
      <c r="W9" s="8">
        <v>14753.95</v>
      </c>
      <c r="X9" s="2" t="s">
        <v>35</v>
      </c>
      <c r="Y9" s="2" t="s">
        <v>36</v>
      </c>
      <c r="Z9" s="2"/>
    </row>
    <row r="10" spans="1:26" ht="12.75">
      <c r="A10" s="5">
        <v>6</v>
      </c>
      <c r="B10" s="2" t="s">
        <v>58</v>
      </c>
      <c r="C10" s="6" t="s">
        <v>59</v>
      </c>
      <c r="D10" s="2" t="s">
        <v>60</v>
      </c>
      <c r="E10" s="2" t="s">
        <v>30</v>
      </c>
      <c r="F10" s="7">
        <v>44246</v>
      </c>
      <c r="G10" s="2"/>
      <c r="H10" s="7">
        <v>44246</v>
      </c>
      <c r="I10" s="5">
        <v>1</v>
      </c>
      <c r="J10" s="8">
        <v>6000</v>
      </c>
      <c r="K10" s="8">
        <v>49500</v>
      </c>
      <c r="L10" s="8">
        <v>8.25</v>
      </c>
      <c r="M10" s="8">
        <v>49500</v>
      </c>
      <c r="N10" s="8">
        <v>8.25</v>
      </c>
      <c r="O10" s="9" t="s">
        <v>61</v>
      </c>
      <c r="P10" s="8">
        <v>0</v>
      </c>
      <c r="Q10" s="8">
        <v>0</v>
      </c>
      <c r="R10" s="2" t="s">
        <v>61</v>
      </c>
      <c r="S10" s="2" t="s">
        <v>62</v>
      </c>
      <c r="T10" s="10">
        <f>HYPERLINK("https://my.zakupki.prom.ua/cabinet/purchases/state_purchase/view/24218993")</f>
      </c>
      <c r="U10" s="2" t="s">
        <v>33</v>
      </c>
      <c r="V10" s="2" t="s">
        <v>63</v>
      </c>
      <c r="W10" s="8">
        <v>49500</v>
      </c>
      <c r="X10" s="2" t="s">
        <v>35</v>
      </c>
      <c r="Y10" s="2" t="s">
        <v>36</v>
      </c>
      <c r="Z10" s="2"/>
    </row>
    <row r="11" spans="1:26" ht="12.75">
      <c r="A11" s="5">
        <v>7</v>
      </c>
      <c r="B11" s="2" t="s">
        <v>64</v>
      </c>
      <c r="C11" s="6" t="s">
        <v>65</v>
      </c>
      <c r="D11" s="2" t="s">
        <v>66</v>
      </c>
      <c r="E11" s="2" t="s">
        <v>30</v>
      </c>
      <c r="F11" s="7">
        <v>44246</v>
      </c>
      <c r="G11" s="2"/>
      <c r="H11" s="7">
        <v>44246</v>
      </c>
      <c r="I11" s="5">
        <v>1</v>
      </c>
      <c r="J11" s="8">
        <v>1</v>
      </c>
      <c r="K11" s="8">
        <v>9315.86</v>
      </c>
      <c r="L11" s="8">
        <v>9315.86</v>
      </c>
      <c r="M11" s="8">
        <v>9315.86</v>
      </c>
      <c r="N11" s="8">
        <v>9315.86</v>
      </c>
      <c r="O11" s="9" t="s">
        <v>55</v>
      </c>
      <c r="P11" s="8">
        <v>0</v>
      </c>
      <c r="Q11" s="8">
        <v>0</v>
      </c>
      <c r="R11" s="2" t="s">
        <v>55</v>
      </c>
      <c r="S11" s="2" t="s">
        <v>56</v>
      </c>
      <c r="T11" s="10">
        <f>HYPERLINK("https://my.zakupki.prom.ua/cabinet/purchases/state_purchase/view/24221009")</f>
      </c>
      <c r="U11" s="2" t="s">
        <v>33</v>
      </c>
      <c r="V11" s="2" t="s">
        <v>67</v>
      </c>
      <c r="W11" s="8">
        <v>9315.86</v>
      </c>
      <c r="X11" s="2" t="s">
        <v>35</v>
      </c>
      <c r="Y11" s="2" t="s">
        <v>36</v>
      </c>
      <c r="Z11" s="2"/>
    </row>
    <row r="12" spans="1:26" ht="12.75">
      <c r="A12" s="5">
        <v>8</v>
      </c>
      <c r="B12" s="2" t="s">
        <v>68</v>
      </c>
      <c r="C12" s="6" t="s">
        <v>69</v>
      </c>
      <c r="D12" s="2" t="s">
        <v>48</v>
      </c>
      <c r="E12" s="2" t="s">
        <v>30</v>
      </c>
      <c r="F12" s="7">
        <v>44246</v>
      </c>
      <c r="G12" s="2"/>
      <c r="H12" s="7">
        <v>44246</v>
      </c>
      <c r="I12" s="5">
        <v>1</v>
      </c>
      <c r="J12" s="8">
        <v>1</v>
      </c>
      <c r="K12" s="8">
        <v>7156.38</v>
      </c>
      <c r="L12" s="8">
        <v>7156.38</v>
      </c>
      <c r="M12" s="8">
        <v>7156.38</v>
      </c>
      <c r="N12" s="8">
        <v>7156.38</v>
      </c>
      <c r="O12" s="9" t="s">
        <v>55</v>
      </c>
      <c r="P12" s="8">
        <v>0</v>
      </c>
      <c r="Q12" s="8">
        <v>0</v>
      </c>
      <c r="R12" s="2" t="s">
        <v>55</v>
      </c>
      <c r="S12" s="2" t="s">
        <v>56</v>
      </c>
      <c r="T12" s="10">
        <f>HYPERLINK("https://my.zakupki.prom.ua/cabinet/purchases/state_purchase/view/24223661")</f>
      </c>
      <c r="U12" s="2" t="s">
        <v>33</v>
      </c>
      <c r="V12" s="2" t="s">
        <v>70</v>
      </c>
      <c r="W12" s="8">
        <v>7156.38</v>
      </c>
      <c r="X12" s="2" t="s">
        <v>35</v>
      </c>
      <c r="Y12" s="2" t="s">
        <v>36</v>
      </c>
      <c r="Z12" s="2"/>
    </row>
    <row r="13" spans="1:26" ht="12.75">
      <c r="A13" s="5">
        <v>9</v>
      </c>
      <c r="B13" s="2" t="s">
        <v>71</v>
      </c>
      <c r="C13" s="6" t="s">
        <v>72</v>
      </c>
      <c r="D13" s="2" t="s">
        <v>73</v>
      </c>
      <c r="E13" s="2" t="s">
        <v>30</v>
      </c>
      <c r="F13" s="7">
        <v>44249</v>
      </c>
      <c r="G13" s="2"/>
      <c r="H13" s="7">
        <v>44249</v>
      </c>
      <c r="I13" s="5">
        <v>1</v>
      </c>
      <c r="J13" s="8">
        <v>1562</v>
      </c>
      <c r="K13" s="8">
        <v>49984</v>
      </c>
      <c r="L13" s="8">
        <v>32</v>
      </c>
      <c r="M13" s="8">
        <v>49984</v>
      </c>
      <c r="N13" s="8">
        <v>32</v>
      </c>
      <c r="O13" s="9" t="s">
        <v>74</v>
      </c>
      <c r="P13" s="8">
        <v>0</v>
      </c>
      <c r="Q13" s="8">
        <v>0</v>
      </c>
      <c r="R13" s="2" t="s">
        <v>74</v>
      </c>
      <c r="S13" s="2" t="s">
        <v>75</v>
      </c>
      <c r="T13" s="10">
        <f>HYPERLINK("https://my.zakupki.prom.ua/cabinet/purchases/state_purchase/view/24256912")</f>
      </c>
      <c r="U13" s="2" t="s">
        <v>33</v>
      </c>
      <c r="V13" s="2" t="s">
        <v>76</v>
      </c>
      <c r="W13" s="8">
        <v>49984</v>
      </c>
      <c r="X13" s="2" t="s">
        <v>35</v>
      </c>
      <c r="Y13" s="2" t="s">
        <v>36</v>
      </c>
      <c r="Z13" s="2"/>
    </row>
    <row r="14" spans="1:26" ht="12.75">
      <c r="A14" s="5">
        <v>10</v>
      </c>
      <c r="B14" s="2" t="s">
        <v>77</v>
      </c>
      <c r="C14" s="6" t="s">
        <v>78</v>
      </c>
      <c r="D14" s="2" t="s">
        <v>79</v>
      </c>
      <c r="E14" s="2" t="s">
        <v>30</v>
      </c>
      <c r="F14" s="7">
        <v>44249</v>
      </c>
      <c r="G14" s="2"/>
      <c r="H14" s="7">
        <v>44249</v>
      </c>
      <c r="I14" s="5">
        <v>1</v>
      </c>
      <c r="J14" s="8">
        <v>500</v>
      </c>
      <c r="K14" s="8">
        <v>10225</v>
      </c>
      <c r="L14" s="8">
        <v>20.45</v>
      </c>
      <c r="M14" s="8">
        <v>10225</v>
      </c>
      <c r="N14" s="8">
        <v>20.45</v>
      </c>
      <c r="O14" s="9" t="s">
        <v>80</v>
      </c>
      <c r="P14" s="8">
        <v>0</v>
      </c>
      <c r="Q14" s="8">
        <v>0</v>
      </c>
      <c r="R14" s="2" t="s">
        <v>80</v>
      </c>
      <c r="S14" s="2" t="s">
        <v>81</v>
      </c>
      <c r="T14" s="10">
        <f>HYPERLINK("https://my.zakupki.prom.ua/cabinet/purchases/state_purchase/view/24260574")</f>
      </c>
      <c r="U14" s="2" t="s">
        <v>33</v>
      </c>
      <c r="V14" s="2" t="s">
        <v>82</v>
      </c>
      <c r="W14" s="8">
        <v>10225</v>
      </c>
      <c r="X14" s="2" t="s">
        <v>35</v>
      </c>
      <c r="Y14" s="2" t="s">
        <v>36</v>
      </c>
      <c r="Z14" s="2"/>
    </row>
    <row r="15" spans="1:26" ht="12.75">
      <c r="A15" s="5">
        <v>11</v>
      </c>
      <c r="B15" s="2" t="s">
        <v>83</v>
      </c>
      <c r="C15" s="6" t="s">
        <v>84</v>
      </c>
      <c r="D15" s="2" t="s">
        <v>73</v>
      </c>
      <c r="E15" s="2" t="s">
        <v>85</v>
      </c>
      <c r="F15" s="7">
        <v>44257</v>
      </c>
      <c r="G15" s="7">
        <v>44274</v>
      </c>
      <c r="H15" s="2"/>
      <c r="I15" s="5">
        <v>2</v>
      </c>
      <c r="J15" s="8">
        <v>6930</v>
      </c>
      <c r="K15" s="8">
        <v>221763</v>
      </c>
      <c r="L15" s="8">
        <v>32.0004329004329</v>
      </c>
      <c r="M15" s="8">
        <v>221760</v>
      </c>
      <c r="N15" s="8">
        <v>32</v>
      </c>
      <c r="O15" s="9" t="s">
        <v>86</v>
      </c>
      <c r="P15" s="8">
        <v>3</v>
      </c>
      <c r="Q15" s="8">
        <v>0</v>
      </c>
      <c r="R15" s="2" t="s">
        <v>86</v>
      </c>
      <c r="S15" s="2" t="s">
        <v>75</v>
      </c>
      <c r="T15" s="10">
        <f>HYPERLINK("https://my.zakupki.prom.ua/cabinet/purchases/state_purchase/view/24545866")</f>
      </c>
      <c r="U15" s="2" t="s">
        <v>87</v>
      </c>
      <c r="V15" s="2"/>
      <c r="W15" s="2"/>
      <c r="X15" s="2"/>
      <c r="Y15" s="2"/>
      <c r="Z15" s="2" t="s">
        <v>88</v>
      </c>
    </row>
    <row r="16" spans="1:26" ht="12.75">
      <c r="A16" s="5">
        <v>12</v>
      </c>
      <c r="B16" s="2" t="s">
        <v>89</v>
      </c>
      <c r="C16" s="6" t="s">
        <v>90</v>
      </c>
      <c r="D16" s="2" t="s">
        <v>73</v>
      </c>
      <c r="E16" s="2" t="s">
        <v>91</v>
      </c>
      <c r="F16" s="7">
        <v>44249</v>
      </c>
      <c r="G16" s="7">
        <v>44260</v>
      </c>
      <c r="H16" s="7">
        <v>44257</v>
      </c>
      <c r="I16" s="5">
        <v>0</v>
      </c>
      <c r="J16" s="8">
        <v>6930</v>
      </c>
      <c r="K16" s="8">
        <v>221763</v>
      </c>
      <c r="L16" s="8">
        <v>32.0004329004329</v>
      </c>
      <c r="M16" s="5">
        <v>0</v>
      </c>
      <c r="N16" s="2"/>
      <c r="O16" s="9"/>
      <c r="P16" s="2"/>
      <c r="Q16" s="2"/>
      <c r="R16" s="2"/>
      <c r="S16" s="2"/>
      <c r="T16" s="10">
        <f>HYPERLINK("https://my.zakupki.prom.ua/cabinet/purchases/state_purchase/view/24266031")</f>
      </c>
      <c r="U16" s="2" t="s">
        <v>92</v>
      </c>
      <c r="V16" s="2"/>
      <c r="W16" s="2"/>
      <c r="X16" s="2"/>
      <c r="Y16" s="2"/>
      <c r="Z16" s="2"/>
    </row>
    <row r="17" ht="12.75">
      <c r="A17" s="2" t="s">
        <v>93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